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<sst xmlns="http://schemas.openxmlformats.org/spreadsheetml/2006/main" count="58" uniqueCount="40">
  <si>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№ п/п</t>
  </si>
  <si>
    <t>Статьи затрат</t>
  </si>
  <si>
    <t>Ед. изм.</t>
  </si>
  <si>
    <t>Предложения предприятия на 2013</t>
  </si>
  <si>
    <t>Предложение комитета Тульской области по тарифам на 2013 г.</t>
  </si>
  <si>
    <t>Всего, т.руб.</t>
  </si>
  <si>
    <t>1 полугодие</t>
  </si>
  <si>
    <t>2 полугодие</t>
  </si>
  <si>
    <t>Подконтрольные, в том числе:</t>
  </si>
  <si>
    <t>Неподконтрольные, в том числе:</t>
  </si>
  <si>
    <t>Итого НВВ на содержание сетей</t>
  </si>
  <si>
    <t>Присоединенная мощность</t>
  </si>
  <si>
    <t>Поступление ЭЭ в сеть</t>
  </si>
  <si>
    <t>Полезный отпуск</t>
  </si>
  <si>
    <t>Потери</t>
  </si>
  <si>
    <t>Затраты по оплате потерь</t>
  </si>
  <si>
    <t>Ставка на содержание сетей</t>
  </si>
  <si>
    <t>Ставка по оплате потерь</t>
  </si>
  <si>
    <t>Одноставочный тариф</t>
  </si>
  <si>
    <t>Оплата труда</t>
  </si>
  <si>
    <t>Ремонт основных фондов</t>
  </si>
  <si>
    <t>Отчисления на социальные нужды</t>
  </si>
  <si>
    <t>Амортизация основных средств</t>
  </si>
  <si>
    <t>Аренда имущества</t>
  </si>
  <si>
    <t>Услуги сторонних организаций по регулируемым видам деятельности</t>
  </si>
  <si>
    <t>Капитальные вложения</t>
  </si>
  <si>
    <t>Налог на прибыль</t>
  </si>
  <si>
    <t>Прочие налоги</t>
  </si>
  <si>
    <t>Выпадающие доходы/экономия средств</t>
  </si>
  <si>
    <t>тыс.руб.</t>
  </si>
  <si>
    <t xml:space="preserve">МВА </t>
  </si>
  <si>
    <t>МВт*ч</t>
  </si>
  <si>
    <t>%</t>
  </si>
  <si>
    <t>руб./МВт*ч</t>
  </si>
  <si>
    <t>руб./МВт*мес.</t>
  </si>
  <si>
    <t>Прочие подконтрольные расходы</t>
  </si>
  <si>
    <t>Регистрация прав на надвижимость и земельные участки</t>
  </si>
  <si>
    <t>Проценты по кредитам</t>
  </si>
  <si>
    <t xml:space="preserve">Структура и объем затрат на оказание услуг по передаче электрической энергии </t>
  </si>
  <si>
    <t>по сетям ОАО "Щекинская городская электросеть" на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</si>
</sst>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Zeros="0" tabSelected="1" workbookViewId="0" topLeftCell="A1">
      <selection activeCell="I7" sqref="I7"/>
    </sheetView>
  </sheetViews>
  <sheetFormatPr defaultColWidth="9.140625" defaultRowHeight="12.75"/>
  <cols>
    <col min="1" max="1" width="5.28125" style="14" customWidth="1"/>
    <col min="2" max="2" width="35.7109375" style="0" customWidth="1"/>
    <col min="3" max="3" width="13.421875" style="0" customWidth="1"/>
    <col min="4" max="4" width="15.7109375" style="0" customWidth="1"/>
    <col min="5" max="7" width="12.7109375" style="0" customWidth="1"/>
    <col min="9" max="9" width="8.8515625" style="0" customWidth="1"/>
    <col min="10" max="10" width="9.28125" style="0" customWidth="1"/>
  </cols>
  <sheetData>
    <row r="1" spans="1:7" ht="12.75">
      <c r="A1" s="15" t="s">
        <v>38</v>
      </c>
      <c r="B1" s="15"/>
      <c r="C1" s="15"/>
      <c r="D1" s="15"/>
      <c r="E1" s="15"/>
      <c r="F1" s="15"/>
      <c r="G1" s="15"/>
    </row>
    <row r="2" spans="1:7" ht="12.75">
      <c r="A2" s="15" t="s">
        <v>39</v>
      </c>
      <c r="B2" s="15"/>
      <c r="C2" s="15"/>
      <c r="D2" s="15"/>
      <c r="E2" s="15"/>
      <c r="F2" s="15"/>
      <c r="G2" s="15"/>
    </row>
    <row r="4" spans="1:7" ht="38.25" customHeight="1">
      <c r="A4" s="12" t="s">
        <v>0</v>
      </c>
      <c r="B4" s="12" t="s">
        <v>1</v>
      </c>
      <c r="C4" s="12" t="s">
        <v>2</v>
      </c>
      <c r="D4" s="12" t="s">
        <v>3</v>
      </c>
      <c r="E4" s="9" t="s">
        <v>4</v>
      </c>
      <c r="F4" s="10"/>
      <c r="G4" s="11"/>
    </row>
    <row r="5" spans="1:7" ht="22.5" customHeight="1">
      <c r="A5" s="13"/>
      <c r="B5" s="13"/>
      <c r="C5" s="13"/>
      <c r="D5" s="13"/>
      <c r="E5" s="5" t="s">
        <v>5</v>
      </c>
      <c r="F5" s="5" t="s">
        <v>6</v>
      </c>
      <c r="G5" s="5" t="s">
        <v>7</v>
      </c>
    </row>
    <row r="6" spans="1:7" ht="12.75">
      <c r="A6" s="1"/>
      <c r="B6" s="3" t="s">
        <v>8</v>
      </c>
      <c r="C6" s="2"/>
      <c r="D6" s="7">
        <v>68878.24</v>
      </c>
      <c r="E6" s="7">
        <v>47089.95</v>
      </c>
      <c r="F6" s="7">
        <v>22421.87</v>
      </c>
      <c r="G6" s="7">
        <v>24668.08</v>
      </c>
    </row>
    <row r="7" spans="1:7" ht="12.75">
      <c r="A7" s="1">
        <v>1</v>
      </c>
      <c r="B7" s="4" t="s">
        <v>19</v>
      </c>
      <c r="C7" s="1" t="s">
        <v>29</v>
      </c>
      <c r="D7" s="8">
        <v>47598.34</v>
      </c>
      <c r="E7" s="8">
        <v>33873.65</v>
      </c>
      <c r="F7" s="8">
        <v>15814.03</v>
      </c>
      <c r="G7" s="8">
        <v>18059.62</v>
      </c>
    </row>
    <row r="8" spans="1:7" ht="12.75">
      <c r="A8" s="1">
        <v>2</v>
      </c>
      <c r="B8" s="4" t="s">
        <v>20</v>
      </c>
      <c r="C8" s="1" t="s">
        <v>29</v>
      </c>
      <c r="D8" s="8">
        <v>15481.37</v>
      </c>
      <c r="E8" s="8">
        <v>8620</v>
      </c>
      <c r="F8" s="8">
        <v>4050</v>
      </c>
      <c r="G8" s="8">
        <f>8620-4050</f>
        <v>4570</v>
      </c>
    </row>
    <row r="9" spans="1:7" ht="12.75">
      <c r="A9" s="1">
        <v>3</v>
      </c>
      <c r="B9" s="4" t="s">
        <v>35</v>
      </c>
      <c r="C9" s="1" t="s">
        <v>29</v>
      </c>
      <c r="D9" s="8">
        <f>D6-D7-D8</f>
        <v>5798.530000000008</v>
      </c>
      <c r="E9" s="8">
        <f>E6-E7-E8</f>
        <v>4596.299999999996</v>
      </c>
      <c r="F9" s="8">
        <f>F6-F7-F8</f>
        <v>2557.8399999999983</v>
      </c>
      <c r="G9" s="8">
        <f>G6-G7-G8</f>
        <v>2038.4600000000028</v>
      </c>
    </row>
    <row r="10" spans="1:7" ht="12.75">
      <c r="A10" s="1"/>
      <c r="B10" s="3" t="s">
        <v>9</v>
      </c>
      <c r="C10" s="6"/>
      <c r="D10" s="7">
        <f>D11+D12+D13+D14+D15+D16+D17+D18+D19+D20</f>
        <v>56377.700000000004</v>
      </c>
      <c r="E10" s="7">
        <f>E11+E12+E13+E14+E15+E16+E17+E18+E19+E20</f>
        <v>42614.96</v>
      </c>
      <c r="F10" s="7">
        <f>F11+F12+F13+F14+F15+F16+F17+F18+F19+F20</f>
        <v>20380.199999999997</v>
      </c>
      <c r="G10" s="7">
        <f>G11+G12+G13+G14+G15+G16+G17+G18+G19+G20</f>
        <v>22234.760000000002</v>
      </c>
    </row>
    <row r="11" spans="1:7" ht="12.75">
      <c r="A11" s="1">
        <v>4</v>
      </c>
      <c r="B11" s="4" t="s">
        <v>21</v>
      </c>
      <c r="C11" s="1" t="s">
        <v>29</v>
      </c>
      <c r="D11" s="8">
        <v>14469.9</v>
      </c>
      <c r="E11" s="8">
        <v>10297.59</v>
      </c>
      <c r="F11" s="8">
        <v>4807.47</v>
      </c>
      <c r="G11" s="8">
        <v>5490.12</v>
      </c>
    </row>
    <row r="12" spans="1:7" ht="12.75">
      <c r="A12" s="1">
        <v>5</v>
      </c>
      <c r="B12" s="4" t="s">
        <v>22</v>
      </c>
      <c r="C12" s="1" t="s">
        <v>29</v>
      </c>
      <c r="D12" s="8">
        <v>7495.38</v>
      </c>
      <c r="E12" s="8">
        <v>7495.4</v>
      </c>
      <c r="F12" s="8">
        <v>3194.51</v>
      </c>
      <c r="G12" s="8">
        <v>4300.89</v>
      </c>
    </row>
    <row r="13" spans="1:7" ht="12.75">
      <c r="A13" s="1">
        <v>6</v>
      </c>
      <c r="B13" s="4" t="s">
        <v>23</v>
      </c>
      <c r="C13" s="1" t="s">
        <v>29</v>
      </c>
      <c r="D13" s="8">
        <v>1282.13</v>
      </c>
      <c r="E13" s="8">
        <v>1271.79</v>
      </c>
      <c r="F13" s="8">
        <v>606.19</v>
      </c>
      <c r="G13" s="8">
        <v>665.6</v>
      </c>
    </row>
    <row r="14" spans="1:7" ht="25.5">
      <c r="A14" s="1">
        <v>7</v>
      </c>
      <c r="B14" s="4" t="s">
        <v>24</v>
      </c>
      <c r="C14" s="1" t="s">
        <v>29</v>
      </c>
      <c r="D14" s="8">
        <f>2955.7+70.9+60</f>
        <v>3086.6</v>
      </c>
      <c r="E14" s="8">
        <f>78.38+2911.68</f>
        <v>2990.06</v>
      </c>
      <c r="F14" s="8">
        <f>1301.35+39.19</f>
        <v>1340.54</v>
      </c>
      <c r="G14" s="8">
        <f>1610.33+39.19</f>
        <v>1649.52</v>
      </c>
    </row>
    <row r="15" spans="1:7" ht="12.75">
      <c r="A15" s="1">
        <v>8</v>
      </c>
      <c r="B15" s="4" t="s">
        <v>25</v>
      </c>
      <c r="C15" s="1" t="s">
        <v>29</v>
      </c>
      <c r="D15" s="8">
        <v>11492.63</v>
      </c>
      <c r="E15" s="8">
        <v>9315.56</v>
      </c>
      <c r="F15" s="8">
        <v>4407.99</v>
      </c>
      <c r="G15" s="8">
        <v>4907.57</v>
      </c>
    </row>
    <row r="16" spans="1:7" ht="12.75">
      <c r="A16" s="1">
        <v>9</v>
      </c>
      <c r="B16" s="4" t="s">
        <v>26</v>
      </c>
      <c r="C16" s="1" t="s">
        <v>29</v>
      </c>
      <c r="D16" s="8">
        <v>2923.16</v>
      </c>
      <c r="E16" s="8">
        <v>2344.37</v>
      </c>
      <c r="F16" s="8">
        <v>1109.23</v>
      </c>
      <c r="G16" s="8">
        <v>1235.14</v>
      </c>
    </row>
    <row r="17" spans="1:7" ht="12.75">
      <c r="A17" s="1">
        <v>10</v>
      </c>
      <c r="B17" s="4" t="s">
        <v>27</v>
      </c>
      <c r="C17" s="1" t="s">
        <v>29</v>
      </c>
      <c r="D17" s="8">
        <v>1207.3</v>
      </c>
      <c r="E17" s="8">
        <v>1120.92</v>
      </c>
      <c r="F17" s="8">
        <v>366.61</v>
      </c>
      <c r="G17" s="8">
        <v>754.31</v>
      </c>
    </row>
    <row r="18" spans="1:7" ht="25.5">
      <c r="A18" s="1">
        <v>11</v>
      </c>
      <c r="B18" s="4" t="s">
        <v>28</v>
      </c>
      <c r="C18" s="1" t="s">
        <v>29</v>
      </c>
      <c r="D18" s="8">
        <f>9168.74+751.86</f>
        <v>9920.6</v>
      </c>
      <c r="E18" s="8">
        <f>751.86+7027.41</f>
        <v>7779.2699999999995</v>
      </c>
      <c r="F18" s="8">
        <v>4547.66</v>
      </c>
      <c r="G18" s="8">
        <f>751.86+2479.75</f>
        <v>3231.61</v>
      </c>
    </row>
    <row r="19" spans="1:7" ht="25.5">
      <c r="A19" s="1">
        <v>12</v>
      </c>
      <c r="B19" s="4" t="s">
        <v>36</v>
      </c>
      <c r="C19" s="1" t="s">
        <v>29</v>
      </c>
      <c r="D19" s="8">
        <v>2000</v>
      </c>
      <c r="E19" s="8"/>
      <c r="F19" s="8"/>
      <c r="G19" s="8"/>
    </row>
    <row r="20" spans="1:7" ht="12.75">
      <c r="A20" s="1">
        <v>13</v>
      </c>
      <c r="B20" s="4" t="s">
        <v>37</v>
      </c>
      <c r="C20" s="1" t="s">
        <v>29</v>
      </c>
      <c r="D20" s="8">
        <v>2500</v>
      </c>
      <c r="E20" s="8"/>
      <c r="F20" s="8"/>
      <c r="G20" s="8"/>
    </row>
    <row r="21" spans="1:7" ht="12.75">
      <c r="A21" s="1">
        <v>14</v>
      </c>
      <c r="B21" s="3" t="s">
        <v>10</v>
      </c>
      <c r="C21" s="1" t="s">
        <v>29</v>
      </c>
      <c r="D21" s="7">
        <f>D6+D10</f>
        <v>125255.94</v>
      </c>
      <c r="E21" s="7">
        <f>E6+E10</f>
        <v>89704.91</v>
      </c>
      <c r="F21" s="7">
        <f>F6+F10</f>
        <v>42802.06999999999</v>
      </c>
      <c r="G21" s="7">
        <f>G6+G10</f>
        <v>46902.840000000004</v>
      </c>
    </row>
    <row r="22" spans="1:7" ht="12.75">
      <c r="A22" s="1">
        <v>15</v>
      </c>
      <c r="B22" s="4" t="s">
        <v>11</v>
      </c>
      <c r="C22" s="1" t="s">
        <v>30</v>
      </c>
      <c r="D22" s="8">
        <v>58.97</v>
      </c>
      <c r="E22" s="8">
        <v>58.97</v>
      </c>
      <c r="F22" s="8">
        <v>58.97</v>
      </c>
      <c r="G22" s="8">
        <v>58.97</v>
      </c>
    </row>
    <row r="23" spans="1:7" ht="12.75">
      <c r="A23" s="1">
        <v>16</v>
      </c>
      <c r="B23" s="4" t="s">
        <v>12</v>
      </c>
      <c r="C23" s="1" t="s">
        <v>31</v>
      </c>
      <c r="D23" s="8">
        <v>157000</v>
      </c>
      <c r="E23" s="8">
        <v>157000</v>
      </c>
      <c r="F23" s="8">
        <v>81120</v>
      </c>
      <c r="G23" s="8">
        <v>75880</v>
      </c>
    </row>
    <row r="24" spans="1:7" ht="12.75">
      <c r="A24" s="1">
        <v>17</v>
      </c>
      <c r="B24" s="4" t="s">
        <v>13</v>
      </c>
      <c r="C24" s="1" t="s">
        <v>31</v>
      </c>
      <c r="D24" s="8">
        <v>132351</v>
      </c>
      <c r="E24" s="8">
        <v>132351</v>
      </c>
      <c r="F24" s="8">
        <f>F23-F25</f>
        <v>68380</v>
      </c>
      <c r="G24" s="8">
        <f>G23-G25</f>
        <v>63970</v>
      </c>
    </row>
    <row r="25" spans="1:7" ht="12.75">
      <c r="A25" s="1">
        <v>18</v>
      </c>
      <c r="B25" s="4" t="s">
        <v>14</v>
      </c>
      <c r="C25" s="1" t="s">
        <v>31</v>
      </c>
      <c r="D25" s="8">
        <v>24649</v>
      </c>
      <c r="E25" s="8">
        <v>24649</v>
      </c>
      <c r="F25" s="8">
        <v>12740</v>
      </c>
      <c r="G25" s="8">
        <v>11910</v>
      </c>
    </row>
    <row r="26" spans="1:7" ht="12.75">
      <c r="A26" s="1">
        <v>19</v>
      </c>
      <c r="B26" s="4" t="s">
        <v>14</v>
      </c>
      <c r="C26" s="1" t="s">
        <v>32</v>
      </c>
      <c r="D26" s="8">
        <v>15.7</v>
      </c>
      <c r="E26" s="8">
        <v>15.7</v>
      </c>
      <c r="F26" s="8">
        <v>15.7</v>
      </c>
      <c r="G26" s="8">
        <v>15.7</v>
      </c>
    </row>
    <row r="27" spans="1:7" ht="12.75">
      <c r="A27" s="1">
        <v>20</v>
      </c>
      <c r="B27" s="3" t="s">
        <v>15</v>
      </c>
      <c r="C27" s="1" t="s">
        <v>29</v>
      </c>
      <c r="D27" s="7">
        <v>40133.68</v>
      </c>
      <c r="E27" s="7">
        <v>41976.26</v>
      </c>
      <c r="F27" s="7">
        <f>F29*F24/1000</f>
        <v>20611.0996</v>
      </c>
      <c r="G27" s="7">
        <f>G29*G24/1000-0.18</f>
        <v>21365.1603</v>
      </c>
    </row>
    <row r="28" spans="1:7" ht="12.75">
      <c r="A28" s="1">
        <v>21</v>
      </c>
      <c r="B28" s="4" t="s">
        <v>16</v>
      </c>
      <c r="C28" s="1" t="s">
        <v>34</v>
      </c>
      <c r="D28" s="8">
        <v>177005.16</v>
      </c>
      <c r="E28" s="8">
        <v>126766.31</v>
      </c>
      <c r="F28" s="8">
        <v>120971.31</v>
      </c>
      <c r="G28" s="8">
        <v>132561.3</v>
      </c>
    </row>
    <row r="29" spans="1:7" ht="12.75">
      <c r="A29" s="1">
        <v>22</v>
      </c>
      <c r="B29" s="4" t="s">
        <v>17</v>
      </c>
      <c r="C29" s="1" t="s">
        <v>33</v>
      </c>
      <c r="D29" s="8">
        <v>321.62</v>
      </c>
      <c r="E29" s="8">
        <v>317.16</v>
      </c>
      <c r="F29" s="8">
        <v>301.42</v>
      </c>
      <c r="G29" s="8">
        <v>333.99</v>
      </c>
    </row>
    <row r="30" spans="1:7" ht="12.75">
      <c r="A30" s="1">
        <v>23</v>
      </c>
      <c r="B30" s="4" t="s">
        <v>18</v>
      </c>
      <c r="C30" s="1" t="s">
        <v>33</v>
      </c>
      <c r="D30" s="8">
        <v>1325.4</v>
      </c>
      <c r="E30" s="8">
        <v>994.94</v>
      </c>
      <c r="F30" s="8">
        <v>941.83</v>
      </c>
      <c r="G30" s="8">
        <v>1051.75</v>
      </c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0.41" right="0.3" top="0.7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2013-03-19T14:15:09Z</cp:lastPrinted>
  <dcterms:created xsi:type="dcterms:W3CDTF">1996-10-08T23:32:33Z</dcterms:created>
  <dcterms:modified xsi:type="dcterms:W3CDTF">2013-03-19T14:16:48Z</dcterms:modified>
  <cp:category/>
  <cp:version/>
  <cp:contentType/>
  <cp:contentStatus/>
</cp:coreProperties>
</file>